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4\1 výzva\"/>
    </mc:Choice>
  </mc:AlternateContent>
  <xr:revisionPtr revIDLastSave="0" documentId="13_ncr:1_{C51925F5-6F2E-4633-A14C-015E8E61F2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11" i="1"/>
  <c r="R15" i="1"/>
  <c r="O12" i="1"/>
  <c r="O13" i="1"/>
  <c r="O14" i="1"/>
  <c r="O15" i="1"/>
  <c r="O16" i="1"/>
  <c r="O17" i="1"/>
  <c r="O18" i="1"/>
  <c r="R13" i="1"/>
  <c r="S13" i="1"/>
  <c r="R14" i="1"/>
  <c r="S14" i="1"/>
  <c r="R17" i="1"/>
  <c r="S17" i="1"/>
  <c r="H12" i="1"/>
  <c r="H13" i="1"/>
  <c r="H14" i="1"/>
  <c r="H15" i="1"/>
  <c r="H16" i="1"/>
  <c r="H17" i="1"/>
  <c r="H18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1" i="1" s="1"/>
  <c r="S7" i="1" l="1"/>
  <c r="R7" i="1"/>
  <c r="Q21" i="1" s="1"/>
</calcChain>
</file>

<file path=xl/sharedStrings.xml><?xml version="1.0" encoding="utf-8"?>
<sst xmlns="http://schemas.openxmlformats.org/spreadsheetml/2006/main" count="101" uniqueCount="62">
  <si>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</si>
  <si>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</si>
  <si>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</si>
  <si>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</si>
  <si>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</si>
  <si>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</si>
  <si>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</si>
  <si>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</si>
  <si>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</si>
  <si>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</si>
  <si>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</si>
  <si>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</si>
  <si>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</si>
  <si>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</si>
  <si>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</si>
  <si>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</si>
  <si>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</si>
  <si>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</si>
  <si>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</si>
  <si>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</si>
  <si>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</si>
  <si>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</si>
  <si>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</si>
  <si>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</si>
  <si>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</si>
  <si>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</si>
  <si>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</si>
  <si>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</si>
  <si>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</si>
  <si>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054 - 2023 (originální)</t>
  </si>
  <si>
    <t>ks</t>
  </si>
  <si>
    <t>Originální toner. Výtěžnost 20 000 stran.</t>
  </si>
  <si>
    <t>21 dní (nejpozději však do 22.12.2023 - platí co nastane dřív)</t>
  </si>
  <si>
    <t>NE</t>
  </si>
  <si>
    <t>Helena Honomichlová,
Tel.: 37763 4883</t>
  </si>
  <si>
    <t xml:space="preserve">Univerzitní 12, 
301 00 Plzeň,
Správa kolejí a men - Menza 4 </t>
  </si>
  <si>
    <t>Petra Reinvartová,
Tel.: 37763 4872</t>
  </si>
  <si>
    <t xml:space="preserve">Univerzitní 22,
301 00 Plzeň,
Fakulta strojní - Kavárna FST </t>
  </si>
  <si>
    <t>Gabriela Vostracká,
Tel.: 37763 4854</t>
  </si>
  <si>
    <t>Kollárova 19,
301 00 Plzeň,
Správa kolejí a menz</t>
  </si>
  <si>
    <t>p.Machoňová, 
Tel.: 37763 4874</t>
  </si>
  <si>
    <t>Univerzitní 18, 
301 00 Plzeň,
Kavárna UK</t>
  </si>
  <si>
    <t>Věra Janochová,
Tel.: 37763 4873</t>
  </si>
  <si>
    <t>Technická 8,
301 00 Plzeň,
Kavárna NTIS</t>
  </si>
  <si>
    <t>OIAK - Mgr. Monika Rázková,
Tel.: 37763 1090</t>
  </si>
  <si>
    <t>Univerzitní 8,
301 00 Plzeň,
Rektorát - Odbor interního auditu a kontroly,
místnost UR 313</t>
  </si>
  <si>
    <r>
      <t>Toner do tiskárny Xerox B225DNI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</si>
  <si>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>Toner do tiskárny Pantum M7100DW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</si>
  <si>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Brother DCP L2512 -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</si>
  <si>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Válec do tiskárny Pantum M7100DW</t>
  </si>
  <si>
    <t>Originální toner. Výtěžnost 3 000 stran.</t>
  </si>
  <si>
    <t>Originální toner. Výtěžnost 6 000 stran.</t>
  </si>
  <si>
    <t>Originální válec.  Výtěžnost 12 000 stran.</t>
  </si>
  <si>
    <t>Originální válec. Výtěžnost 12 000 stran.</t>
  </si>
  <si>
    <t xml:space="preserve">Válec do tiskárny Xerox B225DNI  </t>
  </si>
  <si>
    <r>
      <t xml:space="preserve">Toner do tiskárny Xerox B225DNI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</si>
  <si>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>Toner do tiskárny Brother DCP B7520 -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</si>
  <si>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válec.  Výtěžnost 12 000 stran</t>
  </si>
  <si>
    <t>Originální toner. Výtěžnost 2 000 stran.</t>
  </si>
  <si>
    <r>
      <t>Toner do tiskárny Brother DCP L2512 -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</si>
  <si>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Brother DCP L2532DW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</si>
  <si>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Xerox B B305V_DNI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</si>
</sst>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left" vertical="center" wrapText="1" indent="1"/>
    </xf>
    <xf numFmtId="0" fontId="0" fillId="4" borderId="25" xfId="0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left" vertical="center" wrapText="1" indent="1"/>
    </xf>
    <xf numFmtId="0" fontId="2" fillId="3" borderId="25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23" xfId="0" applyFont="1" applyFill="1" applyBorder="1" applyAlignment="1" applyProtection="1">
      <alignment horizontal="left" vertical="center" wrapText="1" indent="1"/>
      <protection locked="0"/>
    </xf>
    <xf numFmtId="0" fontId="14" fillId="5" borderId="2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8"/>
  <sheetViews>
    <sheetView tabSelected="1" topLeftCell="A4" zoomScale="66" zoomScaleNormal="66" workbookViewId="0">
      <selection activeCell="M16" sqref="M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1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8.570312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37" t="s">
        <v>29</v>
      </c>
      <c r="C1" s="13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49"/>
      <c r="H3" s="149"/>
      <c r="I3" s="149"/>
      <c r="J3" s="149"/>
      <c r="K3" s="149"/>
      <c r="L3" s="149"/>
      <c r="M3" s="149"/>
      <c r="N3" s="14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4" t="s">
        <v>8</v>
      </c>
      <c r="S6" s="64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116" t="s">
        <v>46</v>
      </c>
      <c r="D7" s="51">
        <v>2</v>
      </c>
      <c r="E7" s="52" t="s">
        <v>30</v>
      </c>
      <c r="F7" s="116" t="s">
        <v>50</v>
      </c>
      <c r="G7" s="158"/>
      <c r="H7" s="53" t="str">
        <f t="shared" ref="H7:H18" si="0">IF(P7&gt;1999,"ANO","NE")</f>
        <v>NE</v>
      </c>
      <c r="I7" s="157" t="s">
        <v>27</v>
      </c>
      <c r="J7" s="124" t="s">
        <v>33</v>
      </c>
      <c r="K7" s="153"/>
      <c r="L7" s="150" t="s">
        <v>34</v>
      </c>
      <c r="M7" s="150" t="s">
        <v>35</v>
      </c>
      <c r="N7" s="130" t="s">
        <v>32</v>
      </c>
      <c r="O7" s="54">
        <f>D7*P7</f>
        <v>2800</v>
      </c>
      <c r="P7" s="55">
        <v>1400</v>
      </c>
      <c r="Q7" s="166"/>
      <c r="R7" s="56">
        <f>D7*Q7</f>
        <v>0</v>
      </c>
      <c r="S7" s="57" t="str">
        <f t="shared" ref="S7" si="1">IF(ISNUMBER(Q7), IF(Q7&gt;P7,"NEVYHOVUJE","VYHOVUJE")," ")</f>
        <v xml:space="preserve"> </v>
      </c>
      <c r="T7" s="134"/>
      <c r="U7" s="134" t="s">
        <v>10</v>
      </c>
    </row>
    <row r="8" spans="2:21" ht="41.25" customHeight="1" x14ac:dyDescent="0.25">
      <c r="B8" s="42">
        <v>2</v>
      </c>
      <c r="C8" s="117" t="s">
        <v>47</v>
      </c>
      <c r="D8" s="43">
        <v>4</v>
      </c>
      <c r="E8" s="44" t="s">
        <v>30</v>
      </c>
      <c r="F8" s="117" t="s">
        <v>51</v>
      </c>
      <c r="G8" s="159"/>
      <c r="H8" s="45" t="str">
        <f t="shared" si="0"/>
        <v>NE</v>
      </c>
      <c r="I8" s="152"/>
      <c r="J8" s="125"/>
      <c r="K8" s="154"/>
      <c r="L8" s="125"/>
      <c r="M8" s="125"/>
      <c r="N8" s="131"/>
      <c r="O8" s="46">
        <f t="shared" ref="O8:O18" si="2">D8*P8</f>
        <v>7600</v>
      </c>
      <c r="P8" s="47">
        <v>1900</v>
      </c>
      <c r="Q8" s="167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29"/>
      <c r="U8" s="129"/>
    </row>
    <row r="9" spans="2:21" ht="41.25" customHeight="1" x14ac:dyDescent="0.25">
      <c r="B9" s="42">
        <v>3</v>
      </c>
      <c r="C9" s="117" t="s">
        <v>48</v>
      </c>
      <c r="D9" s="43">
        <v>10</v>
      </c>
      <c r="E9" s="44" t="s">
        <v>30</v>
      </c>
      <c r="F9" s="117" t="s">
        <v>50</v>
      </c>
      <c r="G9" s="159"/>
      <c r="H9" s="45" t="str">
        <f t="shared" si="0"/>
        <v>NE</v>
      </c>
      <c r="I9" s="152"/>
      <c r="J9" s="125"/>
      <c r="K9" s="154"/>
      <c r="L9" s="125"/>
      <c r="M9" s="125"/>
      <c r="N9" s="131"/>
      <c r="O9" s="46">
        <f t="shared" si="2"/>
        <v>15000</v>
      </c>
      <c r="P9" s="47">
        <v>1500</v>
      </c>
      <c r="Q9" s="167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29"/>
      <c r="U9" s="129"/>
    </row>
    <row r="10" spans="2:21" ht="41.25" customHeight="1" x14ac:dyDescent="0.25">
      <c r="B10" s="42">
        <v>4</v>
      </c>
      <c r="C10" s="117" t="s">
        <v>49</v>
      </c>
      <c r="D10" s="43">
        <v>2</v>
      </c>
      <c r="E10" s="44" t="s">
        <v>30</v>
      </c>
      <c r="F10" s="117" t="s">
        <v>53</v>
      </c>
      <c r="G10" s="159"/>
      <c r="H10" s="45" t="str">
        <f t="shared" si="0"/>
        <v>NE</v>
      </c>
      <c r="I10" s="152"/>
      <c r="J10" s="125"/>
      <c r="K10" s="154"/>
      <c r="L10" s="125"/>
      <c r="M10" s="125"/>
      <c r="N10" s="131"/>
      <c r="O10" s="46">
        <f t="shared" si="2"/>
        <v>3000</v>
      </c>
      <c r="P10" s="47">
        <v>1500</v>
      </c>
      <c r="Q10" s="167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29"/>
      <c r="U10" s="129"/>
    </row>
    <row r="11" spans="2:21" ht="41.25" customHeight="1" thickBot="1" x14ac:dyDescent="0.3">
      <c r="B11" s="59">
        <v>5</v>
      </c>
      <c r="C11" s="118" t="s">
        <v>54</v>
      </c>
      <c r="D11" s="60">
        <v>2</v>
      </c>
      <c r="E11" s="61" t="s">
        <v>30</v>
      </c>
      <c r="F11" s="118" t="s">
        <v>52</v>
      </c>
      <c r="G11" s="160"/>
      <c r="H11" s="65" t="str">
        <f t="shared" si="0"/>
        <v>NE</v>
      </c>
      <c r="I11" s="152"/>
      <c r="J11" s="125"/>
      <c r="K11" s="154"/>
      <c r="L11" s="125"/>
      <c r="M11" s="125"/>
      <c r="N11" s="131"/>
      <c r="O11" s="66">
        <f t="shared" si="2"/>
        <v>3000</v>
      </c>
      <c r="P11" s="62">
        <v>1500</v>
      </c>
      <c r="Q11" s="168"/>
      <c r="R11" s="67">
        <f t="shared" ref="R11" si="9">D11*Q11</f>
        <v>0</v>
      </c>
      <c r="S11" s="68" t="str">
        <f t="shared" ref="S11" si="10">IF(ISNUMBER(Q11), IF(Q11&gt;P11,"NEVYHOVUJE","VYHOVUJE")," ")</f>
        <v xml:space="preserve"> </v>
      </c>
      <c r="T11" s="129"/>
      <c r="U11" s="129"/>
    </row>
    <row r="12" spans="2:21" ht="41.25" customHeight="1" x14ac:dyDescent="0.25">
      <c r="B12" s="77">
        <v>6</v>
      </c>
      <c r="C12" s="119" t="s">
        <v>55</v>
      </c>
      <c r="D12" s="78">
        <v>3</v>
      </c>
      <c r="E12" s="79" t="s">
        <v>30</v>
      </c>
      <c r="F12" s="119" t="s">
        <v>50</v>
      </c>
      <c r="G12" s="161"/>
      <c r="H12" s="80" t="str">
        <f t="shared" si="0"/>
        <v>NE</v>
      </c>
      <c r="I12" s="126" t="s">
        <v>27</v>
      </c>
      <c r="J12" s="126" t="s">
        <v>33</v>
      </c>
      <c r="K12" s="155"/>
      <c r="L12" s="126" t="s">
        <v>36</v>
      </c>
      <c r="M12" s="126" t="s">
        <v>37</v>
      </c>
      <c r="N12" s="132" t="s">
        <v>32</v>
      </c>
      <c r="O12" s="81">
        <f t="shared" si="2"/>
        <v>4200</v>
      </c>
      <c r="P12" s="82">
        <v>1400</v>
      </c>
      <c r="Q12" s="169"/>
      <c r="R12" s="83">
        <f t="shared" ref="R12:R18" si="11">D12*Q12</f>
        <v>0</v>
      </c>
      <c r="S12" s="84" t="str">
        <f t="shared" ref="S12:S18" si="12">IF(ISNUMBER(Q12), IF(Q12&gt;P12,"NEVYHOVUJE","VYHOVUJE")," ")</f>
        <v xml:space="preserve"> </v>
      </c>
      <c r="T12" s="135"/>
      <c r="U12" s="135" t="s">
        <v>10</v>
      </c>
    </row>
    <row r="13" spans="2:21" ht="41.25" customHeight="1" thickBot="1" x14ac:dyDescent="0.3">
      <c r="B13" s="85">
        <v>7</v>
      </c>
      <c r="C13" s="120" t="s">
        <v>54</v>
      </c>
      <c r="D13" s="86">
        <v>2</v>
      </c>
      <c r="E13" s="87" t="s">
        <v>30</v>
      </c>
      <c r="F13" s="120" t="s">
        <v>57</v>
      </c>
      <c r="G13" s="162"/>
      <c r="H13" s="88" t="str">
        <f t="shared" si="0"/>
        <v>NE</v>
      </c>
      <c r="I13" s="127"/>
      <c r="J13" s="127"/>
      <c r="K13" s="156"/>
      <c r="L13" s="151"/>
      <c r="M13" s="151"/>
      <c r="N13" s="133"/>
      <c r="O13" s="89">
        <f t="shared" si="2"/>
        <v>3000</v>
      </c>
      <c r="P13" s="90">
        <v>1500</v>
      </c>
      <c r="Q13" s="170"/>
      <c r="R13" s="91">
        <f t="shared" si="11"/>
        <v>0</v>
      </c>
      <c r="S13" s="92" t="str">
        <f t="shared" si="12"/>
        <v xml:space="preserve"> </v>
      </c>
      <c r="T13" s="136"/>
      <c r="U13" s="136"/>
    </row>
    <row r="14" spans="2:21" ht="41.25" customHeight="1" x14ac:dyDescent="0.25">
      <c r="B14" s="69">
        <v>8</v>
      </c>
      <c r="C14" s="121" t="s">
        <v>48</v>
      </c>
      <c r="D14" s="70">
        <v>5</v>
      </c>
      <c r="E14" s="71" t="s">
        <v>30</v>
      </c>
      <c r="F14" s="121" t="s">
        <v>50</v>
      </c>
      <c r="G14" s="163"/>
      <c r="H14" s="72" t="str">
        <f t="shared" si="0"/>
        <v>NE</v>
      </c>
      <c r="I14" s="128" t="s">
        <v>27</v>
      </c>
      <c r="J14" s="128" t="s">
        <v>33</v>
      </c>
      <c r="K14" s="154"/>
      <c r="L14" s="128" t="s">
        <v>38</v>
      </c>
      <c r="M14" s="128" t="s">
        <v>39</v>
      </c>
      <c r="N14" s="131" t="s">
        <v>32</v>
      </c>
      <c r="O14" s="73">
        <f t="shared" si="2"/>
        <v>7500</v>
      </c>
      <c r="P14" s="74">
        <v>1500</v>
      </c>
      <c r="Q14" s="171"/>
      <c r="R14" s="75">
        <f t="shared" si="11"/>
        <v>0</v>
      </c>
      <c r="S14" s="76" t="str">
        <f t="shared" si="12"/>
        <v xml:space="preserve"> </v>
      </c>
      <c r="T14" s="129"/>
      <c r="U14" s="129" t="s">
        <v>10</v>
      </c>
    </row>
    <row r="15" spans="2:21" ht="41.25" customHeight="1" thickBot="1" x14ac:dyDescent="0.3">
      <c r="B15" s="59">
        <v>9</v>
      </c>
      <c r="C15" s="118" t="s">
        <v>56</v>
      </c>
      <c r="D15" s="60">
        <v>2</v>
      </c>
      <c r="E15" s="61" t="s">
        <v>30</v>
      </c>
      <c r="F15" s="118" t="s">
        <v>58</v>
      </c>
      <c r="G15" s="160"/>
      <c r="H15" s="65" t="str">
        <f t="shared" si="0"/>
        <v>NE</v>
      </c>
      <c r="I15" s="128"/>
      <c r="J15" s="128"/>
      <c r="K15" s="154"/>
      <c r="L15" s="152"/>
      <c r="M15" s="152"/>
      <c r="N15" s="131"/>
      <c r="O15" s="66">
        <f t="shared" si="2"/>
        <v>1200</v>
      </c>
      <c r="P15" s="62">
        <v>600</v>
      </c>
      <c r="Q15" s="168"/>
      <c r="R15" s="67">
        <f t="shared" si="11"/>
        <v>0</v>
      </c>
      <c r="S15" s="68" t="str">
        <f t="shared" si="12"/>
        <v xml:space="preserve"> </v>
      </c>
      <c r="T15" s="129"/>
      <c r="U15" s="129"/>
    </row>
    <row r="16" spans="2:21" ht="79.5" customHeight="1" thickBot="1" x14ac:dyDescent="0.3">
      <c r="B16" s="93">
        <v>10</v>
      </c>
      <c r="C16" s="122" t="s">
        <v>59</v>
      </c>
      <c r="D16" s="94">
        <v>2</v>
      </c>
      <c r="E16" s="95" t="s">
        <v>30</v>
      </c>
      <c r="F16" s="122" t="s">
        <v>50</v>
      </c>
      <c r="G16" s="164"/>
      <c r="H16" s="96" t="str">
        <f t="shared" si="0"/>
        <v>NE</v>
      </c>
      <c r="I16" s="97" t="s">
        <v>27</v>
      </c>
      <c r="J16" s="97" t="s">
        <v>33</v>
      </c>
      <c r="K16" s="98"/>
      <c r="L16" s="97" t="s">
        <v>40</v>
      </c>
      <c r="M16" s="97" t="s">
        <v>41</v>
      </c>
      <c r="N16" s="99" t="s">
        <v>32</v>
      </c>
      <c r="O16" s="100">
        <f t="shared" si="2"/>
        <v>3000</v>
      </c>
      <c r="P16" s="101">
        <v>1500</v>
      </c>
      <c r="Q16" s="172"/>
      <c r="R16" s="102">
        <f t="shared" si="11"/>
        <v>0</v>
      </c>
      <c r="S16" s="103" t="str">
        <f t="shared" si="12"/>
        <v xml:space="preserve"> </v>
      </c>
      <c r="T16" s="95"/>
      <c r="U16" s="95" t="s">
        <v>10</v>
      </c>
    </row>
    <row r="17" spans="2:21" ht="76.5" customHeight="1" thickBot="1" x14ac:dyDescent="0.3">
      <c r="B17" s="93">
        <v>11</v>
      </c>
      <c r="C17" s="122" t="s">
        <v>60</v>
      </c>
      <c r="D17" s="94">
        <v>3</v>
      </c>
      <c r="E17" s="95" t="s">
        <v>30</v>
      </c>
      <c r="F17" s="122" t="s">
        <v>50</v>
      </c>
      <c r="G17" s="164"/>
      <c r="H17" s="96" t="str">
        <f t="shared" si="0"/>
        <v>NE</v>
      </c>
      <c r="I17" s="97" t="s">
        <v>27</v>
      </c>
      <c r="J17" s="97" t="s">
        <v>33</v>
      </c>
      <c r="K17" s="98"/>
      <c r="L17" s="97" t="s">
        <v>42</v>
      </c>
      <c r="M17" s="97" t="s">
        <v>43</v>
      </c>
      <c r="N17" s="99" t="s">
        <v>32</v>
      </c>
      <c r="O17" s="100">
        <f t="shared" si="2"/>
        <v>4500</v>
      </c>
      <c r="P17" s="101">
        <v>1500</v>
      </c>
      <c r="Q17" s="172"/>
      <c r="R17" s="102">
        <f t="shared" si="11"/>
        <v>0</v>
      </c>
      <c r="S17" s="103" t="str">
        <f t="shared" si="12"/>
        <v xml:space="preserve"> </v>
      </c>
      <c r="T17" s="95"/>
      <c r="U17" s="95" t="s">
        <v>10</v>
      </c>
    </row>
    <row r="18" spans="2:21" ht="85.5" customHeight="1" thickBot="1" x14ac:dyDescent="0.3">
      <c r="B18" s="104">
        <v>12</v>
      </c>
      <c r="C18" s="123" t="s">
        <v>61</v>
      </c>
      <c r="D18" s="105">
        <v>1</v>
      </c>
      <c r="E18" s="106" t="s">
        <v>30</v>
      </c>
      <c r="F18" s="107" t="s">
        <v>31</v>
      </c>
      <c r="G18" s="165"/>
      <c r="H18" s="108" t="str">
        <f t="shared" si="0"/>
        <v>ANO</v>
      </c>
      <c r="I18" s="109" t="s">
        <v>27</v>
      </c>
      <c r="J18" s="109" t="s">
        <v>33</v>
      </c>
      <c r="K18" s="110"/>
      <c r="L18" s="109" t="s">
        <v>44</v>
      </c>
      <c r="M18" s="109" t="s">
        <v>45</v>
      </c>
      <c r="N18" s="111" t="s">
        <v>32</v>
      </c>
      <c r="O18" s="112">
        <f t="shared" si="2"/>
        <v>5000</v>
      </c>
      <c r="P18" s="113">
        <v>5000</v>
      </c>
      <c r="Q18" s="173"/>
      <c r="R18" s="114">
        <f t="shared" si="11"/>
        <v>0</v>
      </c>
      <c r="S18" s="115" t="str">
        <f t="shared" si="12"/>
        <v xml:space="preserve"> </v>
      </c>
      <c r="T18" s="106"/>
      <c r="U18" s="106" t="s">
        <v>10</v>
      </c>
    </row>
    <row r="19" spans="2:21" ht="16.5" thickTop="1" thickBot="1" x14ac:dyDescent="0.3">
      <c r="C19"/>
      <c r="D19"/>
      <c r="E19"/>
      <c r="F19"/>
      <c r="G19"/>
      <c r="H19"/>
      <c r="I19"/>
      <c r="J19"/>
      <c r="N19"/>
      <c r="O19"/>
      <c r="R19" s="41"/>
    </row>
    <row r="20" spans="2:21" ht="60.75" customHeight="1" thickTop="1" thickBot="1" x14ac:dyDescent="0.3">
      <c r="B20" s="144" t="s">
        <v>14</v>
      </c>
      <c r="C20" s="145"/>
      <c r="D20" s="145"/>
      <c r="E20" s="145"/>
      <c r="F20" s="145"/>
      <c r="G20" s="145"/>
      <c r="H20" s="63"/>
      <c r="I20" s="25"/>
      <c r="J20" s="25"/>
      <c r="K20" s="25"/>
      <c r="L20" s="11"/>
      <c r="M20" s="11"/>
      <c r="N20" s="26"/>
      <c r="O20" s="26"/>
      <c r="P20" s="27" t="s">
        <v>11</v>
      </c>
      <c r="Q20" s="146" t="s">
        <v>12</v>
      </c>
      <c r="R20" s="147"/>
      <c r="S20" s="148"/>
      <c r="T20" s="20"/>
      <c r="U20" s="28"/>
    </row>
    <row r="21" spans="2:21" ht="33.75" customHeight="1" thickTop="1" thickBot="1" x14ac:dyDescent="0.3">
      <c r="B21" s="139" t="s">
        <v>15</v>
      </c>
      <c r="C21" s="140"/>
      <c r="D21" s="140"/>
      <c r="E21" s="140"/>
      <c r="F21" s="140"/>
      <c r="G21" s="140"/>
      <c r="H21" s="34"/>
      <c r="I21" s="29"/>
      <c r="L21" s="9"/>
      <c r="M21" s="9"/>
      <c r="N21" s="30"/>
      <c r="O21" s="30"/>
      <c r="P21" s="31">
        <f>SUM(O7:O18)</f>
        <v>59800</v>
      </c>
      <c r="Q21" s="141">
        <f>SUM(R7:R18)</f>
        <v>0</v>
      </c>
      <c r="R21" s="142"/>
      <c r="S21" s="143"/>
    </row>
    <row r="22" spans="2:21" ht="14.25" customHeight="1" thickTop="1" x14ac:dyDescent="0.25"/>
    <row r="23" spans="2:21" ht="14.25" customHeight="1" x14ac:dyDescent="0.25">
      <c r="B23" s="37"/>
    </row>
    <row r="24" spans="2:21" ht="14.25" customHeight="1" x14ac:dyDescent="0.25">
      <c r="B24" s="38"/>
      <c r="C24" s="37"/>
    </row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g2rv213pAdglU7TOv9sUFcAo1lz3tc+N50FoL1RCyXFfwBYBiVDCFXBl6XRUTylCKc5AKkLQyt0JQ/p4idCxSA==" saltValue="n6Srcf895qqdjweKUAPI7A==" spinCount="100000" sheet="1" objects="1" scenarios="1"/>
  <mergeCells count="30">
    <mergeCell ref="B1:C1"/>
    <mergeCell ref="B21:G21"/>
    <mergeCell ref="Q21:S21"/>
    <mergeCell ref="B20:G20"/>
    <mergeCell ref="Q20:S20"/>
    <mergeCell ref="G3:N3"/>
    <mergeCell ref="M7:M11"/>
    <mergeCell ref="L7:L11"/>
    <mergeCell ref="M12:M13"/>
    <mergeCell ref="L12:L13"/>
    <mergeCell ref="L14:L15"/>
    <mergeCell ref="M14:M15"/>
    <mergeCell ref="K7:K11"/>
    <mergeCell ref="K12:K13"/>
    <mergeCell ref="K14:K15"/>
    <mergeCell ref="I7:I11"/>
    <mergeCell ref="U14:U15"/>
    <mergeCell ref="T14:T15"/>
    <mergeCell ref="N7:N11"/>
    <mergeCell ref="N12:N13"/>
    <mergeCell ref="N14:N15"/>
    <mergeCell ref="U7:U11"/>
    <mergeCell ref="U12:U13"/>
    <mergeCell ref="T7:T11"/>
    <mergeCell ref="T12:T13"/>
    <mergeCell ref="J7:J11"/>
    <mergeCell ref="I12:I13"/>
    <mergeCell ref="J12:J13"/>
    <mergeCell ref="I14:I15"/>
    <mergeCell ref="J14:J15"/>
  </mergeCells>
  <conditionalFormatting sqref="B7:B1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8">
    <cfRule type="containsBlanks" dxfId="9" priority="2">
      <formula>LEN(TRIM(D7))=0</formula>
    </cfRule>
  </conditionalFormatting>
  <conditionalFormatting sqref="G7:G18 Q7:Q1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8">
    <cfRule type="notContainsBlanks" dxfId="5" priority="29">
      <formula>LEN(TRIM(G7))&gt;0</formula>
    </cfRule>
  </conditionalFormatting>
  <conditionalFormatting sqref="H7:H1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8" xr:uid="{00000000-0002-0000-0000-000001000000}">
      <formula1>"ANO,NE"</formula1>
    </dataValidation>
    <dataValidation type="list" showInputMessage="1" showErrorMessage="1" sqref="E7:E1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2023-10-30T07:25:09Z</cp:lastPrinted>
  <dcterms:created xsi:type="dcterms:W3CDTF">2014-03-05T12:43:32Z</dcterms:created>
  <dcterms:modified xsi:type="dcterms:W3CDTF">2023-10-30T09:16:52Z</dcterms:modified>
</cp:coreProperties>
</file>